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8" yWindow="-108" windowWidth="23256" windowHeight="12456"/>
  </bookViews>
  <sheets>
    <sheet name="Annex OE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4" l="1"/>
  <c r="G13" i="4" l="1"/>
  <c r="E27" i="4" l="1"/>
  <c r="D32" i="4" s="1"/>
  <c r="E32" i="4" s="1"/>
  <c r="G22" i="4" l="1"/>
  <c r="D31" i="4" s="1"/>
  <c r="E31" i="4" s="1"/>
  <c r="D33" i="4" l="1"/>
  <c r="E33" i="4" s="1"/>
</calcChain>
</file>

<file path=xl/sharedStrings.xml><?xml version="1.0" encoding="utf-8"?>
<sst xmlns="http://schemas.openxmlformats.org/spreadsheetml/2006/main" count="66" uniqueCount="45">
  <si>
    <t>Annex OE</t>
  </si>
  <si>
    <t>1. Oferta Econòmica</t>
  </si>
  <si>
    <t>Continuïtat</t>
  </si>
  <si>
    <t>Plataforma i Mòduls</t>
  </si>
  <si>
    <t>Llicenciament</t>
  </si>
  <si>
    <t>Total estimació servei 1er Any</t>
  </si>
  <si>
    <t>Hores</t>
  </si>
  <si>
    <t>Import</t>
  </si>
  <si>
    <t xml:space="preserve">eFactura </t>
  </si>
  <si>
    <t>HC3-PCC-MACA</t>
  </si>
  <si>
    <t>HC3 PIIC</t>
  </si>
  <si>
    <t>MHDA-NG</t>
  </si>
  <si>
    <t>RACat</t>
  </si>
  <si>
    <t>TESIS Billing</t>
  </si>
  <si>
    <t>Sense Límit</t>
  </si>
  <si>
    <t>SIRE-NG</t>
  </si>
  <si>
    <t>Mòdul TESIS Billing</t>
  </si>
  <si>
    <t>No continuïtat</t>
  </si>
  <si>
    <t>Continuïtat (1)</t>
  </si>
  <si>
    <t>Necessitat</t>
  </si>
  <si>
    <t>Observacions (1)</t>
  </si>
  <si>
    <t xml:space="preserve">A excepció de persones concretes, només serà de lectura </t>
  </si>
  <si>
    <t>Usuaris concurrents</t>
  </si>
  <si>
    <t>Observacions (2)</t>
  </si>
  <si>
    <t>CSdM PN XX-25I</t>
  </si>
  <si>
    <t>IS3</t>
  </si>
  <si>
    <t>Preu hora</t>
  </si>
  <si>
    <t xml:space="preserve"> Serveis ANUALS de manteniment evolutiu i correctiu</t>
  </si>
  <si>
    <t>TOTAL ANUAL concurs</t>
  </si>
  <si>
    <t>Serveis</t>
  </si>
  <si>
    <t>S/IVA</t>
  </si>
  <si>
    <t>A/IVA</t>
  </si>
  <si>
    <t>Concepte</t>
  </si>
  <si>
    <t xml:space="preserve"> </t>
  </si>
  <si>
    <t>TESIS-HCE</t>
  </si>
  <si>
    <t>Llic. TESIShce</t>
  </si>
  <si>
    <t>Import anual</t>
  </si>
  <si>
    <t xml:space="preserve">         Post canvi a ARGOS</t>
  </si>
  <si>
    <t>Tarifa Mensual</t>
  </si>
  <si>
    <t>Continuïtat (Saas mensual)</t>
  </si>
  <si>
    <t>Continuïtat (Saas mensual)(2)</t>
  </si>
  <si>
    <t>TESISPti-Cloud (LES*, CMBD*)</t>
  </si>
  <si>
    <t>TESISPti limitat a CMBD SM</t>
  </si>
  <si>
    <t>CMBDSS (VB)</t>
  </si>
  <si>
    <t>SaaS Mensual: en funció de l' ús d'aquest mòduls s'abonarà el total o només una part com és el cas del CMBD 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</si>
</sst>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9" fillId="5" borderId="0" applyNumberFormat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/>
    <xf numFmtId="44" fontId="8" fillId="0" borderId="0" xfId="2" applyNumberFormat="1" applyFont="1" applyFill="1" applyBorder="1"/>
    <xf numFmtId="44" fontId="0" fillId="0" borderId="0" xfId="1" applyFont="1" applyFill="1" applyBorder="1"/>
    <xf numFmtId="44" fontId="0" fillId="0" borderId="0" xfId="0" applyNumberFormat="1"/>
    <xf numFmtId="44" fontId="7" fillId="0" borderId="0" xfId="1" applyFont="1" applyFill="1" applyBorder="1"/>
    <xf numFmtId="0" fontId="11" fillId="0" borderId="0" xfId="0" applyFont="1"/>
    <xf numFmtId="0" fontId="13" fillId="0" borderId="0" xfId="0" applyFont="1"/>
    <xf numFmtId="0" fontId="11" fillId="3" borderId="4" xfId="0" applyFont="1" applyFill="1" applyBorder="1" applyAlignment="1">
      <alignment horizontal="center"/>
    </xf>
    <xf numFmtId="0" fontId="14" fillId="6" borderId="0" xfId="0" applyFont="1" applyFill="1" applyAlignment="1">
      <alignment horizontal="left" vertical="top"/>
    </xf>
    <xf numFmtId="0" fontId="11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13" fillId="6" borderId="0" xfId="0" applyFont="1" applyFill="1" applyAlignment="1">
      <alignment horizontal="left" vertical="top"/>
    </xf>
    <xf numFmtId="0" fontId="12" fillId="0" borderId="0" xfId="3" applyFont="1" applyFill="1" applyAlignment="1">
      <alignment horizontal="center"/>
    </xf>
    <xf numFmtId="0" fontId="3" fillId="0" borderId="0" xfId="0" applyFont="1" applyAlignment="1">
      <alignment horizontal="left" indent="2"/>
    </xf>
    <xf numFmtId="0" fontId="13" fillId="0" borderId="0" xfId="0" applyFont="1" applyAlignment="1">
      <alignment horizontal="left" vertical="top" indent="1"/>
    </xf>
    <xf numFmtId="0" fontId="14" fillId="3" borderId="3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 wrapText="1"/>
    </xf>
    <xf numFmtId="0" fontId="14" fillId="3" borderId="4" xfId="0" applyFont="1" applyFill="1" applyBorder="1" applyAlignment="1">
      <alignment horizontal="center" wrapText="1"/>
    </xf>
    <xf numFmtId="0" fontId="16" fillId="4" borderId="0" xfId="0" applyFont="1" applyFill="1" applyAlignment="1">
      <alignment horizontal="right"/>
    </xf>
    <xf numFmtId="0" fontId="17" fillId="0" borderId="0" xfId="0" applyFont="1"/>
    <xf numFmtId="0" fontId="17" fillId="0" borderId="0" xfId="0" applyFont="1" applyAlignment="1">
      <alignment wrapText="1"/>
    </xf>
    <xf numFmtId="0" fontId="14" fillId="3" borderId="2" xfId="0" applyFont="1" applyFill="1" applyBorder="1" applyAlignment="1">
      <alignment horizontal="center" wrapText="1"/>
    </xf>
    <xf numFmtId="0" fontId="15" fillId="0" borderId="0" xfId="0" applyFont="1"/>
    <xf numFmtId="0" fontId="14" fillId="0" borderId="0" xfId="0" applyFont="1" applyAlignment="1">
      <alignment horizontal="center" wrapText="1"/>
    </xf>
    <xf numFmtId="44" fontId="12" fillId="0" borderId="0" xfId="1" applyFont="1" applyFill="1" applyBorder="1"/>
    <xf numFmtId="3" fontId="13" fillId="0" borderId="0" xfId="0" applyNumberFormat="1" applyFont="1"/>
    <xf numFmtId="44" fontId="10" fillId="0" borderId="0" xfId="1" applyFont="1" applyFill="1" applyBorder="1"/>
    <xf numFmtId="0" fontId="14" fillId="0" borderId="0" xfId="0" applyFont="1"/>
    <xf numFmtId="44" fontId="13" fillId="0" borderId="0" xfId="0" applyNumberFormat="1" applyFont="1"/>
    <xf numFmtId="0" fontId="14" fillId="3" borderId="3" xfId="0" applyFont="1" applyFill="1" applyBorder="1" applyAlignment="1"/>
    <xf numFmtId="0" fontId="14" fillId="3" borderId="5" xfId="0" applyFont="1" applyFill="1" applyBorder="1" applyAlignment="1"/>
    <xf numFmtId="0" fontId="3" fillId="0" borderId="0" xfId="0" applyFont="1" applyAlignment="1">
      <alignment horizontal="center"/>
    </xf>
    <xf numFmtId="44" fontId="0" fillId="7" borderId="0" xfId="1" applyFont="1" applyFill="1" applyProtection="1">
      <protection locked="0"/>
    </xf>
    <xf numFmtId="44" fontId="3" fillId="8" borderId="1" xfId="1" applyFont="1" applyFill="1" applyBorder="1"/>
    <xf numFmtId="44" fontId="12" fillId="8" borderId="0" xfId="1" applyFont="1" applyFill="1"/>
    <xf numFmtId="44" fontId="0" fillId="8" borderId="0" xfId="0" applyNumberFormat="1" applyFill="1"/>
    <xf numFmtId="44" fontId="3" fillId="8" borderId="1" xfId="0" applyNumberFormat="1" applyFont="1" applyFill="1" applyBorder="1"/>
    <xf numFmtId="3" fontId="14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left" indent="2"/>
    </xf>
    <xf numFmtId="0" fontId="14" fillId="3" borderId="4" xfId="0" applyFont="1" applyFill="1" applyBorder="1" applyAlignment="1"/>
    <xf numFmtId="0" fontId="14" fillId="3" borderId="0" xfId="0" applyFont="1" applyFill="1" applyBorder="1" applyAlignment="1">
      <alignment horizontal="center" wrapText="1"/>
    </xf>
    <xf numFmtId="44" fontId="3" fillId="8" borderId="0" xfId="0" applyNumberFormat="1" applyFont="1" applyFill="1" applyBorder="1"/>
    <xf numFmtId="44" fontId="0" fillId="6" borderId="0" xfId="0" applyNumberFormat="1" applyFill="1" applyAlignment="1">
      <alignment horizontal="center"/>
    </xf>
    <xf numFmtId="44" fontId="0" fillId="7" borderId="0" xfId="1" applyFont="1" applyFill="1" applyAlignment="1" applyProtection="1">
      <alignment horizontal="right"/>
      <protection locked="0"/>
    </xf>
    <xf numFmtId="0" fontId="18" fillId="0" borderId="0" xfId="0" applyFont="1" applyAlignment="1">
      <alignment horizontal="right" vertical="top" inden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</cellXfs>
  <cellStyles count="4">
    <cellStyle name="Buena" xfId="2" builtinId="26"/>
    <cellStyle name="Incorrecto" xfId="3" builtinId="27"/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74296</xdr:rowOff>
    </xdr:from>
    <xdr:to>
      <xdr:col>0</xdr:col>
      <xdr:colOff>1017539</xdr:colOff>
      <xdr:row>6</xdr:row>
      <xdr:rowOff>152400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6B36045E-194F-4110-B20D-AAB47B987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74296"/>
          <a:ext cx="855614" cy="14344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3"/>
  <sheetViews>
    <sheetView tabSelected="1" workbookViewId="0">
      <selection activeCell="I15" sqref="I15"/>
    </sheetView>
  </sheetViews>
  <sheetFormatPr baseColWidth="10" defaultColWidth="11.44140625" defaultRowHeight="14.4" x14ac:dyDescent="0.3"/>
  <cols>
    <col min="1" max="1" width="19" customWidth="1"/>
    <col min="2" max="2" width="37.5546875" customWidth="1"/>
    <col min="3" max="3" width="12.88671875" customWidth="1"/>
    <col min="4" max="4" width="26.77734375" customWidth="1"/>
    <col min="5" max="5" width="15.5546875" bestFit="1" customWidth="1"/>
    <col min="6" max="6" width="15.5546875" customWidth="1"/>
    <col min="7" max="7" width="17.33203125" customWidth="1"/>
    <col min="8" max="8" width="12.88671875" customWidth="1"/>
    <col min="9" max="9" width="16.88671875" customWidth="1"/>
    <col min="10" max="10" width="11.6640625" bestFit="1" customWidth="1"/>
    <col min="11" max="11" width="14.6640625" customWidth="1"/>
    <col min="12" max="12" width="24.6640625" customWidth="1"/>
    <col min="13" max="13" width="11.6640625" bestFit="1" customWidth="1"/>
    <col min="14" max="14" width="12.6640625" bestFit="1" customWidth="1"/>
    <col min="16" max="16" width="0" hidden="1" customWidth="1"/>
  </cols>
  <sheetData>
    <row r="2" spans="2:11" ht="31.2" x14ac:dyDescent="0.6">
      <c r="B2" s="1" t="s">
        <v>0</v>
      </c>
    </row>
    <row r="3" spans="2:11" ht="23.4" x14ac:dyDescent="0.45">
      <c r="B3" s="2" t="s">
        <v>1</v>
      </c>
      <c r="C3" s="23"/>
      <c r="D3" s="23" t="s">
        <v>24</v>
      </c>
      <c r="E3" s="23"/>
      <c r="F3" s="23"/>
      <c r="G3" s="23" t="s">
        <v>34</v>
      </c>
      <c r="H3" s="23"/>
      <c r="I3" s="23"/>
      <c r="J3" s="3"/>
      <c r="K3" s="3"/>
    </row>
    <row r="4" spans="2:11" ht="7.95" customHeight="1" x14ac:dyDescent="0.45">
      <c r="B4" s="2"/>
    </row>
    <row r="5" spans="2:11" ht="15" thickBot="1" x14ac:dyDescent="0.35">
      <c r="C5" s="8"/>
      <c r="D5" s="8"/>
      <c r="E5" s="8"/>
      <c r="F5" s="8"/>
      <c r="G5" s="8"/>
      <c r="H5" s="8"/>
      <c r="I5" s="5"/>
      <c r="J5" s="6"/>
    </row>
    <row r="6" spans="2:11" ht="15" thickBot="1" x14ac:dyDescent="0.35">
      <c r="B6" s="34"/>
      <c r="C6" s="35"/>
      <c r="D6" s="34" t="s">
        <v>37</v>
      </c>
      <c r="E6" s="44"/>
      <c r="F6" s="44"/>
      <c r="G6" s="44"/>
    </row>
    <row r="7" spans="2:11" ht="27.6" thickBot="1" x14ac:dyDescent="0.35">
      <c r="B7" s="19" t="s">
        <v>3</v>
      </c>
      <c r="C7" s="11"/>
      <c r="D7" s="20" t="s">
        <v>19</v>
      </c>
      <c r="E7" s="22" t="s">
        <v>22</v>
      </c>
      <c r="F7" s="22" t="s">
        <v>38</v>
      </c>
      <c r="G7" s="22" t="s">
        <v>36</v>
      </c>
    </row>
    <row r="8" spans="2:11" x14ac:dyDescent="0.3">
      <c r="B8" s="12" t="s">
        <v>16</v>
      </c>
      <c r="C8" s="15"/>
      <c r="D8" s="15"/>
      <c r="E8" s="15"/>
      <c r="F8" s="15"/>
      <c r="G8" s="15"/>
    </row>
    <row r="9" spans="2:11" x14ac:dyDescent="0.3">
      <c r="B9" s="18" t="s">
        <v>13</v>
      </c>
      <c r="C9" s="10" t="s">
        <v>4</v>
      </c>
      <c r="D9" s="16" t="s">
        <v>2</v>
      </c>
      <c r="E9" t="s">
        <v>14</v>
      </c>
      <c r="G9" s="37">
        <v>27630</v>
      </c>
      <c r="H9" s="7"/>
    </row>
    <row r="10" spans="2:11" x14ac:dyDescent="0.3">
      <c r="B10" s="12" t="s">
        <v>34</v>
      </c>
      <c r="C10" s="13"/>
      <c r="D10" s="14"/>
      <c r="E10" s="14"/>
      <c r="F10" s="14"/>
      <c r="G10" s="14"/>
    </row>
    <row r="11" spans="2:11" x14ac:dyDescent="0.3">
      <c r="B11" s="43" t="s">
        <v>35</v>
      </c>
      <c r="C11" s="10" t="s">
        <v>4</v>
      </c>
      <c r="D11" s="16" t="s">
        <v>18</v>
      </c>
      <c r="E11" s="36">
        <v>30</v>
      </c>
      <c r="F11" s="36"/>
      <c r="G11" s="37">
        <v>4807.43</v>
      </c>
      <c r="H11" t="s">
        <v>33</v>
      </c>
    </row>
    <row r="12" spans="2:11" x14ac:dyDescent="0.3">
      <c r="B12" s="17" t="s">
        <v>8</v>
      </c>
      <c r="C12" s="10" t="s">
        <v>4</v>
      </c>
      <c r="D12" s="16" t="s">
        <v>17</v>
      </c>
      <c r="E12" s="4"/>
      <c r="F12" s="4"/>
      <c r="G12" s="4"/>
    </row>
    <row r="13" spans="2:11" x14ac:dyDescent="0.3">
      <c r="B13" s="17" t="s">
        <v>41</v>
      </c>
      <c r="C13" s="10" t="s">
        <v>4</v>
      </c>
      <c r="D13" s="16" t="s">
        <v>40</v>
      </c>
      <c r="E13" s="4"/>
      <c r="F13" s="37">
        <v>1425</v>
      </c>
      <c r="G13" s="47">
        <f>F13*12</f>
        <v>17100</v>
      </c>
    </row>
    <row r="14" spans="2:11" x14ac:dyDescent="0.3">
      <c r="B14" s="17" t="s">
        <v>42</v>
      </c>
      <c r="C14" s="10" t="s">
        <v>4</v>
      </c>
      <c r="D14" s="16" t="s">
        <v>40</v>
      </c>
      <c r="E14" s="4"/>
      <c r="F14" s="37">
        <v>150</v>
      </c>
      <c r="G14" t="s">
        <v>33</v>
      </c>
    </row>
    <row r="15" spans="2:11" x14ac:dyDescent="0.3">
      <c r="B15" s="17" t="s">
        <v>43</v>
      </c>
      <c r="C15" s="10" t="s">
        <v>4</v>
      </c>
      <c r="D15" s="16" t="s">
        <v>39</v>
      </c>
      <c r="E15" s="4"/>
      <c r="F15" s="37">
        <v>225</v>
      </c>
      <c r="G15" s="47">
        <f>F15*12</f>
        <v>2700</v>
      </c>
    </row>
    <row r="16" spans="2:11" x14ac:dyDescent="0.3">
      <c r="B16" s="17" t="s">
        <v>9</v>
      </c>
      <c r="C16" s="10" t="s">
        <v>4</v>
      </c>
      <c r="D16" s="16" t="s">
        <v>17</v>
      </c>
      <c r="E16" s="4"/>
      <c r="F16" s="4"/>
      <c r="G16" s="4"/>
    </row>
    <row r="17" spans="2:8" x14ac:dyDescent="0.3">
      <c r="B17" s="17" t="s">
        <v>10</v>
      </c>
      <c r="C17" s="10" t="s">
        <v>4</v>
      </c>
      <c r="D17" s="16" t="s">
        <v>17</v>
      </c>
      <c r="E17" s="4"/>
      <c r="F17" s="4"/>
      <c r="G17" s="4"/>
    </row>
    <row r="18" spans="2:8" x14ac:dyDescent="0.3">
      <c r="B18" s="17" t="s">
        <v>11</v>
      </c>
      <c r="C18" s="10" t="s">
        <v>4</v>
      </c>
      <c r="D18" s="16" t="s">
        <v>17</v>
      </c>
      <c r="E18" s="4"/>
      <c r="F18" s="4"/>
      <c r="G18" s="4"/>
    </row>
    <row r="19" spans="2:8" x14ac:dyDescent="0.3">
      <c r="B19" s="17" t="s">
        <v>12</v>
      </c>
      <c r="C19" s="10" t="s">
        <v>4</v>
      </c>
      <c r="D19" s="16" t="s">
        <v>17</v>
      </c>
      <c r="E19" s="4"/>
      <c r="F19" s="4"/>
      <c r="G19" s="4"/>
    </row>
    <row r="20" spans="2:8" x14ac:dyDescent="0.3">
      <c r="B20" s="17" t="s">
        <v>25</v>
      </c>
      <c r="C20" s="10" t="s">
        <v>4</v>
      </c>
      <c r="D20" s="16" t="s">
        <v>17</v>
      </c>
      <c r="E20" s="4"/>
      <c r="F20" s="4"/>
      <c r="G20" s="4"/>
    </row>
    <row r="21" spans="2:8" x14ac:dyDescent="0.3">
      <c r="B21" s="17" t="s">
        <v>15</v>
      </c>
      <c r="C21" s="10" t="s">
        <v>4</v>
      </c>
      <c r="D21" s="16" t="s">
        <v>17</v>
      </c>
    </row>
    <row r="22" spans="2:8" x14ac:dyDescent="0.3">
      <c r="B22" s="17"/>
      <c r="C22" s="10"/>
      <c r="D22" s="16"/>
      <c r="G22" s="38">
        <f>SUM(G9:G21)</f>
        <v>52237.43</v>
      </c>
    </row>
    <row r="23" spans="2:8" x14ac:dyDescent="0.3">
      <c r="B23" s="49" t="s">
        <v>20</v>
      </c>
      <c r="C23" s="51" t="s">
        <v>21</v>
      </c>
      <c r="D23" s="51"/>
      <c r="E23" s="51"/>
      <c r="F23" s="9"/>
      <c r="G23" s="9"/>
      <c r="H23" s="9"/>
    </row>
    <row r="24" spans="2:8" ht="26.4" customHeight="1" x14ac:dyDescent="0.3">
      <c r="B24" s="49" t="s">
        <v>23</v>
      </c>
      <c r="C24" s="50" t="s">
        <v>44</v>
      </c>
      <c r="D24" s="50"/>
      <c r="E24" s="50"/>
    </row>
    <row r="25" spans="2:8" ht="15" thickBot="1" x14ac:dyDescent="0.35"/>
    <row r="26" spans="2:8" s="25" customFormat="1" ht="27.6" thickBot="1" x14ac:dyDescent="0.35">
      <c r="B26" s="21" t="s">
        <v>27</v>
      </c>
      <c r="C26" s="21" t="s">
        <v>6</v>
      </c>
      <c r="D26" s="21" t="s">
        <v>26</v>
      </c>
      <c r="E26" s="26" t="s">
        <v>7</v>
      </c>
      <c r="F26" s="45"/>
      <c r="G26" s="28"/>
    </row>
    <row r="27" spans="2:8" s="24" customFormat="1" x14ac:dyDescent="0.3">
      <c r="B27" s="10" t="s">
        <v>5</v>
      </c>
      <c r="C27" s="42">
        <v>1000</v>
      </c>
      <c r="D27" s="48">
        <v>58.94</v>
      </c>
      <c r="E27" s="39">
        <f>C27*$D$27</f>
        <v>58940</v>
      </c>
      <c r="F27" s="39"/>
      <c r="G27" s="29"/>
    </row>
    <row r="28" spans="2:8" s="24" customFormat="1" ht="13.8" x14ac:dyDescent="0.3">
      <c r="B28" s="10"/>
      <c r="C28" s="33"/>
      <c r="D28" s="30"/>
      <c r="E28" s="31"/>
      <c r="F28" s="31"/>
      <c r="G28" s="31"/>
    </row>
    <row r="29" spans="2:8" s="24" customFormat="1" thickBot="1" x14ac:dyDescent="0.35">
      <c r="B29" s="10"/>
      <c r="C29" s="10"/>
      <c r="D29" s="30"/>
      <c r="E29" s="31"/>
      <c r="F29" s="31"/>
      <c r="G29" s="31"/>
    </row>
    <row r="30" spans="2:8" ht="16.2" thickBot="1" x14ac:dyDescent="0.35">
      <c r="C30" s="26" t="s">
        <v>32</v>
      </c>
      <c r="D30" s="26" t="s">
        <v>30</v>
      </c>
      <c r="E30" s="26" t="s">
        <v>31</v>
      </c>
      <c r="F30" s="45"/>
      <c r="H30" s="27"/>
    </row>
    <row r="31" spans="2:8" x14ac:dyDescent="0.3">
      <c r="B31" s="32" t="s">
        <v>28</v>
      </c>
      <c r="C31" s="4" t="s">
        <v>4</v>
      </c>
      <c r="D31" s="40">
        <f>G22</f>
        <v>52237.43</v>
      </c>
      <c r="E31" s="40">
        <f>D31*121%</f>
        <v>63207.290300000001</v>
      </c>
      <c r="F31" s="40"/>
    </row>
    <row r="32" spans="2:8" x14ac:dyDescent="0.3">
      <c r="B32" s="32"/>
      <c r="C32" s="4" t="s">
        <v>29</v>
      </c>
      <c r="D32" s="40">
        <f>E27</f>
        <v>58940</v>
      </c>
      <c r="E32" s="40">
        <f t="shared" ref="E32:E33" si="0">D32*121%</f>
        <v>71317.399999999994</v>
      </c>
      <c r="F32" s="40"/>
    </row>
    <row r="33" spans="2:6" x14ac:dyDescent="0.3">
      <c r="B33" s="10"/>
      <c r="D33" s="41">
        <f>SUM(D31:D32)</f>
        <v>111177.43</v>
      </c>
      <c r="E33" s="41">
        <f t="shared" si="0"/>
        <v>134524.69029999999</v>
      </c>
      <c r="F33" s="46"/>
    </row>
  </sheetData>
  <sheetProtection algorithmName="SHA-512" hashValue="2G8SYrfTDf9dSG0smcMPtP88VP/JvN0etZsatOjIn2Ialg6JUYMehNDCDHjWPQNHaz0xnXKCcNmscrCKJNyL6w==" saltValue="AGeXi+7ni31H02ueqqNQMw==" spinCount="100000" sheet="1" objects="1" scenarios="1"/>
  <mergeCells count="2">
    <mergeCell ref="C24:E24"/>
    <mergeCell ref="C23:E23"/>
  </mergeCells>
  <dataValidations count="1">
    <dataValidation type="decimal" allowBlank="1" showInputMessage="1" showErrorMessage="1" error="Caràcter No vàlid. Entreu numèric." sqref="C7 C10">
      <formula1>0</formula1>
      <formula2>99999999</formula2>
    </dataValidation>
  </dataValidations>
  <pageMargins left="0.7" right="0.7" top="0.75" bottom="0.75" header="0.3" footer="0.3"/>
  <pageSetup paperSize="9" orientation="portrait" verticalDpi="598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OE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2025-04-17T16:22:56Z</dcterms:modified>
</cp:coreProperties>
</file>